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rkusz1" sheetId="1" r:id="rId1"/>
    <sheet name="Arkusz2" sheetId="2" r:id="rId2"/>
    <sheet name="Arkusz3" sheetId="3" r:id="rId3"/>
  </sheets>
  <definedNames>
    <definedName name="Okres_realizacji_programu">'Arkusz1'!$E$7</definedName>
  </definedNames>
  <calcPr fullCalcOnLoad="1"/>
</workbook>
</file>

<file path=xl/sharedStrings.xml><?xml version="1.0" encoding="utf-8"?>
<sst xmlns="http://schemas.openxmlformats.org/spreadsheetml/2006/main" count="86" uniqueCount="53">
  <si>
    <t>Lp.</t>
  </si>
  <si>
    <t>Program, jego cel i zadania (zadania inwestycyjne)</t>
  </si>
  <si>
    <t>Dział</t>
  </si>
  <si>
    <t>Okres realizacji programu</t>
  </si>
  <si>
    <t>Łączne nakłady finansowe</t>
  </si>
  <si>
    <t>w tym:</t>
  </si>
  <si>
    <t>Kolejne lata</t>
  </si>
  <si>
    <t>dochody własne</t>
  </si>
  <si>
    <t>dotacje</t>
  </si>
  <si>
    <t>kredyty i pożyczki</t>
  </si>
  <si>
    <t>środki z innych źródeł</t>
  </si>
  <si>
    <t>Urząd Gminy</t>
  </si>
  <si>
    <t xml:space="preserve">Pozyskiwanie nowych ujęć wody </t>
  </si>
  <si>
    <t>Razem dział 010</t>
  </si>
  <si>
    <t>Razem dział 600</t>
  </si>
  <si>
    <t>Razem dział 630</t>
  </si>
  <si>
    <t>Modernizacja budynku Szkoły Podstawowej w Nowej Słupi</t>
  </si>
  <si>
    <t>Razem dział 801</t>
  </si>
  <si>
    <t>Modernizacja Ośrodka Zdrowia w Nowej Słupi wraz z wyposażeniem</t>
  </si>
  <si>
    <t>Razem dział 851</t>
  </si>
  <si>
    <t>Ogółem</t>
  </si>
  <si>
    <t>Jednostk.organiz. realiz.program lub koordynująca jego wykon.</t>
  </si>
  <si>
    <t>2004-2005</t>
  </si>
  <si>
    <t>2004-2006</t>
  </si>
  <si>
    <t>Wysokość wydatków w roku budżetowym</t>
  </si>
  <si>
    <t>Wysokość wydatków w roku 2006</t>
  </si>
  <si>
    <t>010</t>
  </si>
  <si>
    <t>Rozbudowa sieci wodociągoiwej Gminy Nowa Słupia w m. Baszowice i Hucisko</t>
  </si>
  <si>
    <t>Renowacja zabytków i budowa infrastruktury turystycznej wokół sw.Krzyża</t>
  </si>
  <si>
    <t>Rady Gminy Nowa Słupia</t>
  </si>
  <si>
    <t>Poniesione nakłady</t>
  </si>
  <si>
    <t>Budowa kanlizacji w Nowej Słupi</t>
  </si>
  <si>
    <t>Budowa sieci wodno - kanlizacyjnej Gminy Nowa Słupia w miejscowości Serwis</t>
  </si>
  <si>
    <t>Budowa sieci wodno - kanlizacyjnej w miejscowości Bartoszowiny</t>
  </si>
  <si>
    <t>Rozpoczęcie prac związanych z wodociągowaniem i skanalizowaniem Gminy Nowa Słupia</t>
  </si>
  <si>
    <t>2004-2007</t>
  </si>
  <si>
    <t>Modernizacja drogi gminnej Nr 1547016 Mirocice oraz ul.Radoszów w Nowej Słupi</t>
  </si>
  <si>
    <t>Budowa drogi gminnej Hucisko - 1547010</t>
  </si>
  <si>
    <t>Budowa drogi Sosnówka przez wieś</t>
  </si>
  <si>
    <t>Budowa drogi gminnej - 1547002 Dębniak</t>
  </si>
  <si>
    <t>2005-2007</t>
  </si>
  <si>
    <t>Wysokość wydatków w roku 2007</t>
  </si>
  <si>
    <t>Remont Gminnego Ośrodka Kultury w Rudkach</t>
  </si>
  <si>
    <t>Budowa kompleksu rekreacyjno-sportowego we wsi Baszowice ("Odnowa wsi")</t>
  </si>
  <si>
    <t>2005-2006</t>
  </si>
  <si>
    <t>Budowa drogi gminnej Kunin-Jeleniów-Stara Słupia Dymarka</t>
  </si>
  <si>
    <t xml:space="preserve">Razem dział 921 </t>
  </si>
  <si>
    <t xml:space="preserve">Razem dział 926 </t>
  </si>
  <si>
    <t>Załacznik nr 4 a</t>
  </si>
  <si>
    <t>Budowa drogi gminnej Stara Słupia Winnica</t>
  </si>
  <si>
    <t>z dnia 30 marca 2005 r.</t>
  </si>
  <si>
    <t xml:space="preserve">WYDATKI NA WIELOLETNIE PROGRAMY INWESTYCYJNE W 2005 ROKU                         </t>
  </si>
  <si>
    <t xml:space="preserve">do uchwały nr II/17/05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</si>
</sst>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4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4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4" fontId="1" fillId="0" borderId="4" xfId="0" applyNumberFormat="1" applyFont="1" applyFill="1" applyBorder="1" applyAlignment="1">
      <alignment/>
    </xf>
    <xf numFmtId="4" fontId="1" fillId="0" borderId="4" xfId="0" applyNumberFormat="1" applyFont="1" applyFill="1" applyBorder="1" applyAlignment="1">
      <alignment horizontal="right" vertical="top" wrapText="1"/>
    </xf>
    <xf numFmtId="4" fontId="7" fillId="0" borderId="4" xfId="0" applyNumberFormat="1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/>
    </xf>
    <xf numFmtId="4" fontId="5" fillId="0" borderId="2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/>
    </xf>
    <xf numFmtId="0" fontId="1" fillId="0" borderId="5" xfId="0" applyFont="1" applyFill="1" applyBorder="1" applyAlignment="1">
      <alignment vertical="top" wrapText="1"/>
    </xf>
    <xf numFmtId="4" fontId="1" fillId="0" borderId="6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/>
    </xf>
    <xf numFmtId="0" fontId="1" fillId="0" borderId="7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 quotePrefix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4" fontId="1" fillId="0" borderId="6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 quotePrefix="1">
      <alignment horizontal="center" vertical="top" wrapText="1"/>
    </xf>
    <xf numFmtId="0" fontId="4" fillId="0" borderId="1" xfId="0" applyFont="1" applyFill="1" applyBorder="1" applyAlignment="1" quotePrefix="1">
      <alignment horizontal="left" vertical="top" wrapText="1"/>
    </xf>
    <xf numFmtId="0" fontId="1" fillId="0" borderId="5" xfId="0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 vertical="top" wrapText="1"/>
    </xf>
    <xf numFmtId="0" fontId="1" fillId="0" borderId="11" xfId="0" applyFont="1" applyFill="1" applyBorder="1" applyAlignment="1" quotePrefix="1">
      <alignment horizontal="right" vertical="top" wrapText="1"/>
    </xf>
    <xf numFmtId="0" fontId="1" fillId="0" borderId="12" xfId="0" applyFont="1" applyFill="1" applyBorder="1" applyAlignment="1">
      <alignment horizontal="center" vertical="top" wrapText="1"/>
    </xf>
    <xf numFmtId="4" fontId="1" fillId="0" borderId="12" xfId="0" applyNumberFormat="1" applyFont="1" applyFill="1" applyBorder="1" applyAlignment="1">
      <alignment horizontal="right" vertical="top" wrapText="1"/>
    </xf>
    <xf numFmtId="4" fontId="1" fillId="0" borderId="13" xfId="0" applyNumberFormat="1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6" fillId="0" borderId="12" xfId="0" applyNumberFormat="1" applyFont="1" applyFill="1" applyBorder="1" applyAlignment="1">
      <alignment horizontal="right" vertical="top" wrapText="1"/>
    </xf>
    <xf numFmtId="4" fontId="6" fillId="0" borderId="13" xfId="0" applyNumberFormat="1" applyFont="1" applyFill="1" applyBorder="1" applyAlignment="1">
      <alignment horizontal="right" vertical="top" wrapText="1"/>
    </xf>
    <xf numFmtId="4" fontId="7" fillId="0" borderId="14" xfId="0" applyNumberFormat="1" applyFont="1" applyFill="1" applyBorder="1" applyAlignment="1">
      <alignment horizontal="right" vertical="top" wrapText="1"/>
    </xf>
    <xf numFmtId="4" fontId="7" fillId="0" borderId="15" xfId="0" applyNumberFormat="1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left" vertical="top" wrapText="1"/>
    </xf>
    <xf numFmtId="0" fontId="3" fillId="0" borderId="5" xfId="0" applyFont="1" applyFill="1" applyBorder="1" applyAlignment="1" quotePrefix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 quotePrefix="1">
      <alignment horizontal="center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right" vertical="top" wrapText="1"/>
    </xf>
    <xf numFmtId="0" fontId="0" fillId="0" borderId="9" xfId="0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 quotePrefix="1">
      <alignment horizontal="center"/>
    </xf>
    <xf numFmtId="0" fontId="8" fillId="0" borderId="23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zoomScale="90" zoomScaleNormal="90" workbookViewId="0" topLeftCell="I1">
      <selection activeCell="S2" sqref="S2"/>
    </sheetView>
  </sheetViews>
  <sheetFormatPr defaultColWidth="9.140625" defaultRowHeight="12.75"/>
  <cols>
    <col min="1" max="1" width="3.421875" style="2" customWidth="1"/>
    <col min="2" max="2" width="15.00390625" style="12" customWidth="1"/>
    <col min="3" max="3" width="12.140625" style="2" customWidth="1"/>
    <col min="4" max="4" width="6.7109375" style="2" customWidth="1"/>
    <col min="5" max="5" width="8.7109375" style="2" customWidth="1"/>
    <col min="6" max="6" width="15.421875" style="2" customWidth="1"/>
    <col min="7" max="7" width="12.8515625" style="2" customWidth="1"/>
    <col min="8" max="8" width="13.28125" style="2" customWidth="1"/>
    <col min="9" max="9" width="11.57421875" style="2" customWidth="1"/>
    <col min="10" max="10" width="12.00390625" style="2" customWidth="1"/>
    <col min="11" max="11" width="13.00390625" style="2" customWidth="1"/>
    <col min="12" max="12" width="13.8515625" style="2" customWidth="1"/>
    <col min="13" max="13" width="13.7109375" style="2" customWidth="1"/>
    <col min="14" max="14" width="12.7109375" style="2" customWidth="1"/>
    <col min="15" max="15" width="12.00390625" style="2" customWidth="1"/>
    <col min="16" max="16384" width="9.140625" style="2" customWidth="1"/>
  </cols>
  <sheetData>
    <row r="1" spans="2:15" s="14" customFormat="1" ht="12">
      <c r="B1" s="15"/>
      <c r="M1" s="77" t="s">
        <v>48</v>
      </c>
      <c r="N1" s="78"/>
      <c r="O1" s="78"/>
    </row>
    <row r="2" spans="2:15" s="14" customFormat="1" ht="12">
      <c r="B2" s="15"/>
      <c r="M2" s="77" t="s">
        <v>52</v>
      </c>
      <c r="N2" s="78"/>
      <c r="O2" s="78"/>
    </row>
    <row r="3" spans="2:15" s="14" customFormat="1" ht="12">
      <c r="B3" s="15"/>
      <c r="M3" s="78" t="s">
        <v>29</v>
      </c>
      <c r="N3" s="78"/>
      <c r="O3" s="78"/>
    </row>
    <row r="4" spans="2:15" s="14" customFormat="1" ht="12">
      <c r="B4" s="15"/>
      <c r="M4" s="77" t="s">
        <v>50</v>
      </c>
      <c r="N4" s="78"/>
      <c r="O4" s="78"/>
    </row>
    <row r="5" spans="2:15" s="14" customFormat="1" ht="12">
      <c r="B5" s="15"/>
      <c r="M5" s="33"/>
      <c r="N5" s="33"/>
      <c r="O5" s="33"/>
    </row>
    <row r="6" spans="1:15" s="26" customFormat="1" ht="21.75" customHeight="1" thickBot="1">
      <c r="A6" s="75" t="s">
        <v>51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1:16" s="13" customFormat="1" ht="17.25" customHeight="1" thickBot="1">
      <c r="A7" s="59" t="s">
        <v>0</v>
      </c>
      <c r="B7" s="61" t="s">
        <v>1</v>
      </c>
      <c r="C7" s="59" t="s">
        <v>21</v>
      </c>
      <c r="D7" s="59" t="s">
        <v>2</v>
      </c>
      <c r="E7" s="59" t="s">
        <v>3</v>
      </c>
      <c r="F7" s="59" t="s">
        <v>4</v>
      </c>
      <c r="G7" s="69" t="s">
        <v>30</v>
      </c>
      <c r="H7" s="69" t="s">
        <v>24</v>
      </c>
      <c r="I7" s="63" t="s">
        <v>5</v>
      </c>
      <c r="J7" s="64"/>
      <c r="K7" s="64"/>
      <c r="L7" s="65"/>
      <c r="M7" s="66" t="s">
        <v>25</v>
      </c>
      <c r="N7" s="66" t="s">
        <v>41</v>
      </c>
      <c r="O7" s="59" t="s">
        <v>6</v>
      </c>
      <c r="P7" s="16"/>
    </row>
    <row r="8" spans="1:16" ht="64.5" customHeight="1" thickBot="1">
      <c r="A8" s="60"/>
      <c r="B8" s="62"/>
      <c r="C8" s="60"/>
      <c r="D8" s="60"/>
      <c r="E8" s="60"/>
      <c r="F8" s="60"/>
      <c r="G8" s="72"/>
      <c r="H8" s="70"/>
      <c r="I8" s="31" t="s">
        <v>7</v>
      </c>
      <c r="J8" s="32" t="s">
        <v>8</v>
      </c>
      <c r="K8" s="32" t="s">
        <v>9</v>
      </c>
      <c r="L8" s="32" t="s">
        <v>10</v>
      </c>
      <c r="M8" s="60"/>
      <c r="N8" s="60"/>
      <c r="O8" s="60"/>
      <c r="P8" s="17"/>
    </row>
    <row r="9" spans="1:16" ht="12">
      <c r="A9" s="27">
        <v>1</v>
      </c>
      <c r="B9" s="28">
        <v>2</v>
      </c>
      <c r="C9" s="29">
        <v>3</v>
      </c>
      <c r="D9" s="29">
        <v>4</v>
      </c>
      <c r="E9" s="29">
        <v>5</v>
      </c>
      <c r="F9" s="39">
        <v>6</v>
      </c>
      <c r="G9" s="39">
        <v>7</v>
      </c>
      <c r="H9" s="39">
        <v>8</v>
      </c>
      <c r="I9" s="29">
        <v>9</v>
      </c>
      <c r="J9" s="29">
        <v>10</v>
      </c>
      <c r="K9" s="29">
        <v>11</v>
      </c>
      <c r="L9" s="29">
        <v>12</v>
      </c>
      <c r="M9" s="29">
        <v>13</v>
      </c>
      <c r="N9" s="29">
        <v>14</v>
      </c>
      <c r="O9" s="30">
        <v>15</v>
      </c>
      <c r="P9" s="17"/>
    </row>
    <row r="10" spans="1:16" ht="25.5" customHeight="1">
      <c r="A10" s="24">
        <v>1</v>
      </c>
      <c r="B10" s="7" t="s">
        <v>31</v>
      </c>
      <c r="C10" s="3" t="s">
        <v>11</v>
      </c>
      <c r="D10" s="34" t="s">
        <v>26</v>
      </c>
      <c r="E10" s="40" t="s">
        <v>23</v>
      </c>
      <c r="F10" s="37">
        <f>G10+H10+M10</f>
        <v>1000000</v>
      </c>
      <c r="G10" s="37">
        <v>39927</v>
      </c>
      <c r="H10" s="37">
        <v>550000</v>
      </c>
      <c r="I10" s="9">
        <v>0</v>
      </c>
      <c r="J10" s="9">
        <v>0</v>
      </c>
      <c r="K10" s="9">
        <v>550000</v>
      </c>
      <c r="L10" s="9">
        <v>0</v>
      </c>
      <c r="M10" s="9">
        <v>410073</v>
      </c>
      <c r="N10" s="9">
        <v>0</v>
      </c>
      <c r="O10" s="25">
        <v>0</v>
      </c>
      <c r="P10" s="17"/>
    </row>
    <row r="11" spans="1:16" ht="25.5" customHeight="1">
      <c r="A11" s="24">
        <v>2</v>
      </c>
      <c r="B11" s="7" t="s">
        <v>12</v>
      </c>
      <c r="C11" s="3" t="s">
        <v>11</v>
      </c>
      <c r="D11" s="34" t="s">
        <v>26</v>
      </c>
      <c r="E11" s="8" t="s">
        <v>23</v>
      </c>
      <c r="F11" s="37">
        <f>G11+H11+M11+N11</f>
        <v>400000</v>
      </c>
      <c r="G11" s="37">
        <v>2196</v>
      </c>
      <c r="H11" s="37">
        <v>50000</v>
      </c>
      <c r="I11" s="9">
        <v>0</v>
      </c>
      <c r="J11" s="9">
        <v>0</v>
      </c>
      <c r="K11" s="9">
        <v>50000</v>
      </c>
      <c r="L11" s="9">
        <v>0</v>
      </c>
      <c r="M11" s="9">
        <v>347804</v>
      </c>
      <c r="N11" s="9">
        <v>0</v>
      </c>
      <c r="O11" s="25">
        <v>0</v>
      </c>
      <c r="P11" s="17"/>
    </row>
    <row r="12" spans="1:16" ht="69.75" customHeight="1">
      <c r="A12" s="24">
        <v>3</v>
      </c>
      <c r="B12" s="7" t="s">
        <v>27</v>
      </c>
      <c r="C12" s="3" t="s">
        <v>11</v>
      </c>
      <c r="D12" s="34" t="s">
        <v>26</v>
      </c>
      <c r="E12" s="40" t="s">
        <v>22</v>
      </c>
      <c r="F12" s="37">
        <f>G12+H12</f>
        <v>800000</v>
      </c>
      <c r="G12" s="37">
        <v>241403</v>
      </c>
      <c r="H12" s="37">
        <f>I12+J12+K12+L12</f>
        <v>558597</v>
      </c>
      <c r="I12" s="9">
        <v>0</v>
      </c>
      <c r="J12" s="9">
        <v>53171</v>
      </c>
      <c r="K12" s="9">
        <v>106646</v>
      </c>
      <c r="L12" s="9">
        <v>398780</v>
      </c>
      <c r="M12" s="9">
        <v>0</v>
      </c>
      <c r="N12" s="9">
        <v>0</v>
      </c>
      <c r="O12" s="25">
        <v>0</v>
      </c>
      <c r="P12" s="17"/>
    </row>
    <row r="13" spans="1:16" ht="81.75" customHeight="1">
      <c r="A13" s="24">
        <v>4</v>
      </c>
      <c r="B13" s="7" t="s">
        <v>32</v>
      </c>
      <c r="C13" s="3" t="s">
        <v>11</v>
      </c>
      <c r="D13" s="34" t="s">
        <v>26</v>
      </c>
      <c r="E13" s="40" t="s">
        <v>23</v>
      </c>
      <c r="F13" s="37">
        <f>G13+H13+M13</f>
        <v>2907338</v>
      </c>
      <c r="G13" s="37">
        <v>30000</v>
      </c>
      <c r="H13" s="37">
        <f>I13+J13+K13+L13</f>
        <v>1245664</v>
      </c>
      <c r="I13" s="9">
        <v>0</v>
      </c>
      <c r="J13" s="9">
        <v>124566</v>
      </c>
      <c r="K13" s="9">
        <v>186849</v>
      </c>
      <c r="L13" s="9">
        <v>934249</v>
      </c>
      <c r="M13" s="9">
        <v>1631674</v>
      </c>
      <c r="N13" s="9">
        <v>0</v>
      </c>
      <c r="O13" s="9">
        <v>0</v>
      </c>
      <c r="P13" s="17"/>
    </row>
    <row r="14" spans="1:16" ht="58.5" customHeight="1">
      <c r="A14" s="42">
        <v>5</v>
      </c>
      <c r="B14" s="7" t="s">
        <v>33</v>
      </c>
      <c r="C14" s="3" t="s">
        <v>11</v>
      </c>
      <c r="D14" s="35" t="s">
        <v>26</v>
      </c>
      <c r="E14" s="8" t="s">
        <v>23</v>
      </c>
      <c r="F14" s="37">
        <f>G14+H14+M14</f>
        <v>2755112.09</v>
      </c>
      <c r="G14" s="37">
        <v>1500</v>
      </c>
      <c r="H14" s="37">
        <v>10000</v>
      </c>
      <c r="I14" s="9">
        <v>0</v>
      </c>
      <c r="J14" s="9">
        <v>1000</v>
      </c>
      <c r="K14" s="9">
        <v>1500</v>
      </c>
      <c r="L14" s="9">
        <v>7500</v>
      </c>
      <c r="M14" s="9">
        <v>2743612.09</v>
      </c>
      <c r="N14" s="9">
        <v>0</v>
      </c>
      <c r="O14" s="25">
        <f>P14+U14+V14+W14</f>
        <v>0</v>
      </c>
      <c r="P14" s="17"/>
    </row>
    <row r="15" spans="1:16" ht="58.5" customHeight="1">
      <c r="A15" s="42">
        <v>6</v>
      </c>
      <c r="B15" s="41" t="s">
        <v>34</v>
      </c>
      <c r="C15" s="3" t="s">
        <v>11</v>
      </c>
      <c r="D15" s="34" t="s">
        <v>26</v>
      </c>
      <c r="E15" s="40" t="s">
        <v>35</v>
      </c>
      <c r="F15" s="37">
        <f>G15+H15+M15+N15</f>
        <v>10000000</v>
      </c>
      <c r="G15" s="37">
        <v>26840</v>
      </c>
      <c r="H15" s="37">
        <v>50000</v>
      </c>
      <c r="I15" s="9">
        <v>0</v>
      </c>
      <c r="J15" s="9">
        <v>0</v>
      </c>
      <c r="K15" s="37">
        <v>50000</v>
      </c>
      <c r="L15" s="9">
        <v>0</v>
      </c>
      <c r="M15" s="9">
        <v>3050000</v>
      </c>
      <c r="N15" s="9">
        <v>6873160</v>
      </c>
      <c r="O15" s="25">
        <v>0</v>
      </c>
      <c r="P15" s="17"/>
    </row>
    <row r="16" spans="1:16" ht="16.5" customHeight="1">
      <c r="A16" s="73" t="s">
        <v>13</v>
      </c>
      <c r="B16" s="74"/>
      <c r="C16" s="74"/>
      <c r="D16" s="74"/>
      <c r="E16" s="74"/>
      <c r="F16" s="4">
        <f aca="true" t="shared" si="0" ref="F16:M16">SUM(F10:F15)</f>
        <v>17862450.09</v>
      </c>
      <c r="G16" s="4">
        <f>SUM(G10:G15)</f>
        <v>341866</v>
      </c>
      <c r="H16" s="4">
        <f>SUM(H10:H15)</f>
        <v>2464261</v>
      </c>
      <c r="I16" s="48">
        <f t="shared" si="0"/>
        <v>0</v>
      </c>
      <c r="J16" s="48">
        <f>SUM(J10:J15)</f>
        <v>178737</v>
      </c>
      <c r="K16" s="48">
        <f>SUM(K10:K15)</f>
        <v>944995</v>
      </c>
      <c r="L16" s="48">
        <f t="shared" si="0"/>
        <v>1340529</v>
      </c>
      <c r="M16" s="48">
        <f t="shared" si="0"/>
        <v>8183163.09</v>
      </c>
      <c r="N16" s="48">
        <f>SUM(N10:N15)</f>
        <v>6873160</v>
      </c>
      <c r="O16" s="49">
        <f>SUM(O10:O15)</f>
        <v>0</v>
      </c>
      <c r="P16" s="17"/>
    </row>
    <row r="17" spans="1:21" ht="59.25" customHeight="1">
      <c r="A17" s="24">
        <v>7</v>
      </c>
      <c r="B17" s="7" t="s">
        <v>36</v>
      </c>
      <c r="C17" s="3" t="s">
        <v>11</v>
      </c>
      <c r="D17" s="8">
        <v>600</v>
      </c>
      <c r="E17" s="40" t="s">
        <v>22</v>
      </c>
      <c r="F17" s="37">
        <v>1225002.73</v>
      </c>
      <c r="G17" s="37">
        <v>34700</v>
      </c>
      <c r="H17" s="37">
        <v>1190302.73</v>
      </c>
      <c r="I17" s="37">
        <v>0</v>
      </c>
      <c r="J17" s="37">
        <v>119030.27</v>
      </c>
      <c r="K17" s="37">
        <v>178545.41</v>
      </c>
      <c r="L17" s="37">
        <v>892727.05</v>
      </c>
      <c r="M17" s="37">
        <v>0</v>
      </c>
      <c r="N17" s="37">
        <v>0</v>
      </c>
      <c r="O17" s="38">
        <v>0</v>
      </c>
      <c r="P17" s="18"/>
      <c r="Q17" s="1"/>
      <c r="R17" s="1"/>
      <c r="S17" s="1"/>
      <c r="T17" s="1"/>
      <c r="U17" s="1"/>
    </row>
    <row r="18" spans="1:21" ht="36" customHeight="1">
      <c r="A18" s="24">
        <v>8</v>
      </c>
      <c r="B18" s="7" t="s">
        <v>37</v>
      </c>
      <c r="C18" s="3" t="s">
        <v>11</v>
      </c>
      <c r="D18" s="8">
        <v>600</v>
      </c>
      <c r="E18" s="8" t="s">
        <v>22</v>
      </c>
      <c r="F18" s="37">
        <f>H18+G18</f>
        <v>120740</v>
      </c>
      <c r="G18" s="37">
        <v>70740</v>
      </c>
      <c r="H18" s="37">
        <v>50000</v>
      </c>
      <c r="I18" s="37">
        <v>0</v>
      </c>
      <c r="J18" s="37">
        <v>0</v>
      </c>
      <c r="K18" s="37">
        <v>50000</v>
      </c>
      <c r="L18" s="37">
        <v>0</v>
      </c>
      <c r="M18" s="37">
        <v>0</v>
      </c>
      <c r="N18" s="37">
        <v>0</v>
      </c>
      <c r="O18" s="38">
        <v>0</v>
      </c>
      <c r="P18" s="9"/>
      <c r="Q18" s="1"/>
      <c r="R18" s="1"/>
      <c r="S18" s="1"/>
      <c r="T18" s="1"/>
      <c r="U18" s="1"/>
    </row>
    <row r="19" spans="1:21" ht="36" customHeight="1">
      <c r="A19" s="24">
        <v>9</v>
      </c>
      <c r="B19" s="7" t="s">
        <v>38</v>
      </c>
      <c r="C19" s="3" t="s">
        <v>11</v>
      </c>
      <c r="D19" s="8">
        <v>600</v>
      </c>
      <c r="E19" s="8" t="s">
        <v>35</v>
      </c>
      <c r="F19" s="37">
        <v>743449</v>
      </c>
      <c r="G19" s="37">
        <v>143449</v>
      </c>
      <c r="H19" s="37">
        <v>100000</v>
      </c>
      <c r="I19" s="37">
        <v>0</v>
      </c>
      <c r="J19" s="37">
        <v>0</v>
      </c>
      <c r="K19" s="37">
        <v>100000</v>
      </c>
      <c r="L19" s="37">
        <v>0</v>
      </c>
      <c r="M19" s="37">
        <v>100000</v>
      </c>
      <c r="N19" s="37">
        <v>400000</v>
      </c>
      <c r="O19" s="38">
        <v>0</v>
      </c>
      <c r="P19" s="19"/>
      <c r="Q19" s="1"/>
      <c r="R19" s="1"/>
      <c r="S19" s="1"/>
      <c r="T19" s="1"/>
      <c r="U19" s="1"/>
    </row>
    <row r="20" spans="1:21" ht="36" customHeight="1">
      <c r="A20" s="24">
        <v>10</v>
      </c>
      <c r="B20" s="7" t="s">
        <v>39</v>
      </c>
      <c r="C20" s="3" t="s">
        <v>11</v>
      </c>
      <c r="D20" s="8">
        <v>600</v>
      </c>
      <c r="E20" s="8" t="s">
        <v>40</v>
      </c>
      <c r="F20" s="37">
        <v>400000</v>
      </c>
      <c r="G20" s="37">
        <v>0</v>
      </c>
      <c r="H20" s="37">
        <v>100000</v>
      </c>
      <c r="I20" s="37">
        <v>0</v>
      </c>
      <c r="J20" s="37">
        <v>0</v>
      </c>
      <c r="K20" s="37">
        <v>100000</v>
      </c>
      <c r="L20" s="37">
        <v>0</v>
      </c>
      <c r="M20" s="37">
        <v>150000</v>
      </c>
      <c r="N20" s="37">
        <v>150000</v>
      </c>
      <c r="O20" s="38">
        <v>0</v>
      </c>
      <c r="P20" s="19"/>
      <c r="Q20" s="1"/>
      <c r="R20" s="1"/>
      <c r="S20" s="1"/>
      <c r="T20" s="1"/>
      <c r="U20" s="1"/>
    </row>
    <row r="21" spans="1:21" ht="50.25" customHeight="1">
      <c r="A21" s="24">
        <v>11</v>
      </c>
      <c r="B21" s="7" t="s">
        <v>45</v>
      </c>
      <c r="C21" s="3" t="s">
        <v>11</v>
      </c>
      <c r="D21" s="8">
        <v>600</v>
      </c>
      <c r="E21" s="8" t="s">
        <v>22</v>
      </c>
      <c r="F21" s="37">
        <f>G21+H21</f>
        <v>82110</v>
      </c>
      <c r="G21" s="37">
        <v>32192</v>
      </c>
      <c r="H21" s="37">
        <v>49918</v>
      </c>
      <c r="I21" s="37">
        <v>0</v>
      </c>
      <c r="J21" s="37">
        <v>0</v>
      </c>
      <c r="K21" s="37">
        <v>49918</v>
      </c>
      <c r="L21" s="37">
        <v>0</v>
      </c>
      <c r="M21" s="37">
        <v>0</v>
      </c>
      <c r="N21" s="37">
        <v>0</v>
      </c>
      <c r="O21" s="38">
        <v>0</v>
      </c>
      <c r="P21" s="19"/>
      <c r="Q21" s="1"/>
      <c r="R21" s="1"/>
      <c r="S21" s="1"/>
      <c r="T21" s="1"/>
      <c r="U21" s="1"/>
    </row>
    <row r="22" spans="1:21" ht="37.5" customHeight="1">
      <c r="A22" s="24">
        <v>12</v>
      </c>
      <c r="B22" s="7" t="s">
        <v>49</v>
      </c>
      <c r="C22" s="3" t="s">
        <v>11</v>
      </c>
      <c r="D22" s="8">
        <v>600</v>
      </c>
      <c r="E22" s="8" t="s">
        <v>44</v>
      </c>
      <c r="F22" s="37">
        <f>H22+M22</f>
        <v>300000</v>
      </c>
      <c r="G22" s="37">
        <v>0</v>
      </c>
      <c r="H22" s="37">
        <v>100000</v>
      </c>
      <c r="I22" s="37">
        <v>0</v>
      </c>
      <c r="J22" s="37">
        <v>0</v>
      </c>
      <c r="K22" s="37">
        <v>100000</v>
      </c>
      <c r="L22" s="37">
        <v>0</v>
      </c>
      <c r="M22" s="37">
        <v>200000</v>
      </c>
      <c r="N22" s="37">
        <v>0</v>
      </c>
      <c r="O22" s="38">
        <v>0</v>
      </c>
      <c r="P22" s="19"/>
      <c r="Q22" s="1"/>
      <c r="R22" s="1"/>
      <c r="S22" s="1"/>
      <c r="T22" s="1"/>
      <c r="U22" s="1"/>
    </row>
    <row r="23" spans="1:21" ht="12">
      <c r="A23" s="71" t="s">
        <v>14</v>
      </c>
      <c r="B23" s="58"/>
      <c r="C23" s="58"/>
      <c r="D23" s="58"/>
      <c r="E23" s="58"/>
      <c r="F23" s="48">
        <f aca="true" t="shared" si="1" ref="F23:O23">SUM(F17:F22)</f>
        <v>2871301.73</v>
      </c>
      <c r="G23" s="48">
        <f t="shared" si="1"/>
        <v>281081</v>
      </c>
      <c r="H23" s="48">
        <f t="shared" si="1"/>
        <v>1590220.73</v>
      </c>
      <c r="I23" s="48">
        <f t="shared" si="1"/>
        <v>0</v>
      </c>
      <c r="J23" s="48">
        <f t="shared" si="1"/>
        <v>119030.27</v>
      </c>
      <c r="K23" s="48">
        <f t="shared" si="1"/>
        <v>578463.41</v>
      </c>
      <c r="L23" s="48">
        <f t="shared" si="1"/>
        <v>892727.05</v>
      </c>
      <c r="M23" s="48">
        <f t="shared" si="1"/>
        <v>450000</v>
      </c>
      <c r="N23" s="48">
        <f t="shared" si="1"/>
        <v>550000</v>
      </c>
      <c r="O23" s="49">
        <f t="shared" si="1"/>
        <v>0</v>
      </c>
      <c r="P23" s="18"/>
      <c r="Q23" s="1"/>
      <c r="R23" s="1"/>
      <c r="S23" s="1"/>
      <c r="T23" s="1"/>
      <c r="U23" s="1"/>
    </row>
    <row r="24" spans="1:21" ht="56.25">
      <c r="A24" s="24">
        <v>13</v>
      </c>
      <c r="B24" s="7" t="s">
        <v>28</v>
      </c>
      <c r="C24" s="3" t="s">
        <v>11</v>
      </c>
      <c r="D24" s="8">
        <v>630</v>
      </c>
      <c r="E24" s="8" t="s">
        <v>22</v>
      </c>
      <c r="F24" s="37">
        <f>G24+H24</f>
        <v>329700</v>
      </c>
      <c r="G24" s="37">
        <v>20000</v>
      </c>
      <c r="H24" s="37">
        <v>309700</v>
      </c>
      <c r="I24" s="37">
        <v>0</v>
      </c>
      <c r="J24" s="37">
        <v>0</v>
      </c>
      <c r="K24" s="37">
        <v>53930</v>
      </c>
      <c r="L24" s="37">
        <v>255770</v>
      </c>
      <c r="M24" s="37">
        <v>0</v>
      </c>
      <c r="N24" s="37">
        <v>0</v>
      </c>
      <c r="O24" s="38">
        <v>0</v>
      </c>
      <c r="P24" s="18"/>
      <c r="Q24" s="1"/>
      <c r="R24" s="1"/>
      <c r="S24" s="1"/>
      <c r="T24" s="1"/>
      <c r="U24" s="1"/>
    </row>
    <row r="25" spans="1:21" ht="12">
      <c r="A25" s="71" t="s">
        <v>15</v>
      </c>
      <c r="B25" s="58"/>
      <c r="C25" s="58"/>
      <c r="D25" s="58"/>
      <c r="E25" s="58"/>
      <c r="F25" s="48">
        <f>F24</f>
        <v>329700</v>
      </c>
      <c r="G25" s="48">
        <f>G24</f>
        <v>20000</v>
      </c>
      <c r="H25" s="48">
        <f>H24</f>
        <v>309700</v>
      </c>
      <c r="I25" s="48">
        <f aca="true" t="shared" si="2" ref="I25:O25">I24</f>
        <v>0</v>
      </c>
      <c r="J25" s="48">
        <f t="shared" si="2"/>
        <v>0</v>
      </c>
      <c r="K25" s="48">
        <f t="shared" si="2"/>
        <v>53930</v>
      </c>
      <c r="L25" s="48">
        <f t="shared" si="2"/>
        <v>255770</v>
      </c>
      <c r="M25" s="48">
        <f t="shared" si="2"/>
        <v>0</v>
      </c>
      <c r="N25" s="48">
        <f t="shared" si="2"/>
        <v>0</v>
      </c>
      <c r="O25" s="49">
        <f t="shared" si="2"/>
        <v>0</v>
      </c>
      <c r="P25" s="18"/>
      <c r="Q25" s="1"/>
      <c r="R25" s="1"/>
      <c r="S25" s="1"/>
      <c r="T25" s="1"/>
      <c r="U25" s="1"/>
    </row>
    <row r="26" spans="1:21" ht="54.75" customHeight="1">
      <c r="A26" s="42">
        <v>14</v>
      </c>
      <c r="B26" s="7" t="s">
        <v>16</v>
      </c>
      <c r="C26" s="3" t="s">
        <v>11</v>
      </c>
      <c r="D26" s="8">
        <v>801</v>
      </c>
      <c r="E26" s="8" t="s">
        <v>22</v>
      </c>
      <c r="F26" s="37">
        <f>G26+H26+M26+N26</f>
        <v>1447640</v>
      </c>
      <c r="G26" s="37">
        <v>51240</v>
      </c>
      <c r="H26" s="37">
        <v>400000</v>
      </c>
      <c r="I26" s="37">
        <v>0</v>
      </c>
      <c r="J26" s="37">
        <v>0</v>
      </c>
      <c r="K26" s="37">
        <v>100000</v>
      </c>
      <c r="L26" s="37">
        <v>300000</v>
      </c>
      <c r="M26" s="37">
        <v>600000</v>
      </c>
      <c r="N26" s="37">
        <v>396400</v>
      </c>
      <c r="O26" s="38">
        <v>0</v>
      </c>
      <c r="P26" s="18"/>
      <c r="Q26" s="1"/>
      <c r="R26" s="1"/>
      <c r="S26" s="1"/>
      <c r="T26" s="1"/>
      <c r="U26" s="1"/>
    </row>
    <row r="27" spans="1:21" ht="12">
      <c r="A27" s="71" t="s">
        <v>17</v>
      </c>
      <c r="B27" s="58"/>
      <c r="C27" s="58"/>
      <c r="D27" s="58"/>
      <c r="E27" s="58"/>
      <c r="F27" s="48">
        <f aca="true" t="shared" si="3" ref="F27:O27">SUM(F26:F26)</f>
        <v>1447640</v>
      </c>
      <c r="G27" s="48">
        <f t="shared" si="3"/>
        <v>51240</v>
      </c>
      <c r="H27" s="48">
        <f t="shared" si="3"/>
        <v>400000</v>
      </c>
      <c r="I27" s="48">
        <f t="shared" si="3"/>
        <v>0</v>
      </c>
      <c r="J27" s="48">
        <f t="shared" si="3"/>
        <v>0</v>
      </c>
      <c r="K27" s="48">
        <f t="shared" si="3"/>
        <v>100000</v>
      </c>
      <c r="L27" s="48">
        <f t="shared" si="3"/>
        <v>300000</v>
      </c>
      <c r="M27" s="48">
        <f t="shared" si="3"/>
        <v>600000</v>
      </c>
      <c r="N27" s="48">
        <f t="shared" si="3"/>
        <v>396400</v>
      </c>
      <c r="O27" s="49">
        <f t="shared" si="3"/>
        <v>0</v>
      </c>
      <c r="P27" s="18"/>
      <c r="Q27" s="1"/>
      <c r="R27" s="1"/>
      <c r="S27" s="1"/>
      <c r="T27" s="1"/>
      <c r="U27" s="1"/>
    </row>
    <row r="28" spans="1:21" ht="56.25">
      <c r="A28" s="42">
        <v>15</v>
      </c>
      <c r="B28" s="7" t="s">
        <v>18</v>
      </c>
      <c r="C28" s="3" t="s">
        <v>11</v>
      </c>
      <c r="D28" s="36">
        <v>851</v>
      </c>
      <c r="E28" s="8" t="s">
        <v>22</v>
      </c>
      <c r="F28" s="37">
        <f>G28+H28+M28</f>
        <v>980642</v>
      </c>
      <c r="G28" s="37">
        <v>10370</v>
      </c>
      <c r="H28" s="37">
        <v>500000</v>
      </c>
      <c r="I28" s="37">
        <v>0</v>
      </c>
      <c r="J28" s="37">
        <v>0</v>
      </c>
      <c r="K28" s="37">
        <v>500000</v>
      </c>
      <c r="L28" s="37">
        <v>0</v>
      </c>
      <c r="M28" s="37">
        <v>470272</v>
      </c>
      <c r="N28" s="37">
        <v>0</v>
      </c>
      <c r="O28" s="38">
        <v>0</v>
      </c>
      <c r="P28" s="18"/>
      <c r="Q28" s="1"/>
      <c r="R28" s="1"/>
      <c r="S28" s="1"/>
      <c r="T28" s="1"/>
      <c r="U28" s="1"/>
    </row>
    <row r="29" spans="1:21" ht="12">
      <c r="A29" s="71" t="s">
        <v>19</v>
      </c>
      <c r="B29" s="58"/>
      <c r="C29" s="58"/>
      <c r="D29" s="58"/>
      <c r="E29" s="58"/>
      <c r="F29" s="48">
        <f aca="true" t="shared" si="4" ref="F29:O29">F28</f>
        <v>980642</v>
      </c>
      <c r="G29" s="48">
        <v>10370</v>
      </c>
      <c r="H29" s="48">
        <f t="shared" si="4"/>
        <v>500000</v>
      </c>
      <c r="I29" s="48">
        <f t="shared" si="4"/>
        <v>0</v>
      </c>
      <c r="J29" s="48">
        <f t="shared" si="4"/>
        <v>0</v>
      </c>
      <c r="K29" s="48">
        <f t="shared" si="4"/>
        <v>500000</v>
      </c>
      <c r="L29" s="48">
        <f t="shared" si="4"/>
        <v>0</v>
      </c>
      <c r="M29" s="48">
        <f t="shared" si="4"/>
        <v>470272</v>
      </c>
      <c r="N29" s="48">
        <f t="shared" si="4"/>
        <v>0</v>
      </c>
      <c r="O29" s="49">
        <f t="shared" si="4"/>
        <v>0</v>
      </c>
      <c r="P29" s="18"/>
      <c r="Q29" s="1"/>
      <c r="R29" s="1"/>
      <c r="S29" s="1"/>
      <c r="T29" s="1"/>
      <c r="U29" s="1"/>
    </row>
    <row r="30" spans="1:21" ht="33.75">
      <c r="A30" s="43">
        <v>16</v>
      </c>
      <c r="B30" s="56" t="s">
        <v>42</v>
      </c>
      <c r="C30" s="3" t="s">
        <v>11</v>
      </c>
      <c r="D30" s="45">
        <v>921</v>
      </c>
      <c r="E30" s="45" t="s">
        <v>44</v>
      </c>
      <c r="F30" s="46">
        <v>281728</v>
      </c>
      <c r="G30" s="46">
        <v>0</v>
      </c>
      <c r="H30" s="46">
        <f>K30+L30</f>
        <v>39321</v>
      </c>
      <c r="I30" s="46">
        <v>0</v>
      </c>
      <c r="J30" s="46">
        <v>0</v>
      </c>
      <c r="K30" s="46">
        <v>13537</v>
      </c>
      <c r="L30" s="46">
        <v>25784</v>
      </c>
      <c r="M30" s="46">
        <v>242407</v>
      </c>
      <c r="N30" s="50">
        <v>0</v>
      </c>
      <c r="O30" s="51"/>
      <c r="P30" s="18"/>
      <c r="Q30" s="1"/>
      <c r="R30" s="1"/>
      <c r="S30" s="1"/>
      <c r="T30" s="1"/>
      <c r="U30" s="1"/>
    </row>
    <row r="31" spans="1:21" ht="12">
      <c r="A31" s="57" t="s">
        <v>46</v>
      </c>
      <c r="B31" s="58"/>
      <c r="C31" s="58"/>
      <c r="D31" s="58"/>
      <c r="E31" s="58"/>
      <c r="F31" s="52">
        <f>SUM(F30)</f>
        <v>281728</v>
      </c>
      <c r="G31" s="52">
        <v>0</v>
      </c>
      <c r="H31" s="52">
        <f>SUM(H30)</f>
        <v>39321</v>
      </c>
      <c r="I31" s="52">
        <v>0</v>
      </c>
      <c r="J31" s="52">
        <v>0</v>
      </c>
      <c r="K31" s="52">
        <v>13537</v>
      </c>
      <c r="L31" s="52">
        <v>25784</v>
      </c>
      <c r="M31" s="52">
        <f>SUM(M30)</f>
        <v>242407</v>
      </c>
      <c r="N31" s="52">
        <v>0</v>
      </c>
      <c r="O31" s="53">
        <v>0</v>
      </c>
      <c r="P31" s="18"/>
      <c r="Q31" s="1"/>
      <c r="R31" s="1"/>
      <c r="S31" s="1"/>
      <c r="T31" s="1"/>
      <c r="U31" s="1"/>
    </row>
    <row r="32" spans="1:21" ht="56.25">
      <c r="A32" s="44">
        <v>17</v>
      </c>
      <c r="B32" s="56" t="s">
        <v>43</v>
      </c>
      <c r="C32" s="3" t="s">
        <v>11</v>
      </c>
      <c r="D32" s="45">
        <v>926</v>
      </c>
      <c r="E32" s="45" t="s">
        <v>23</v>
      </c>
      <c r="F32" s="46">
        <f>G32+H32+M32</f>
        <v>672156.57</v>
      </c>
      <c r="G32" s="46">
        <v>1220</v>
      </c>
      <c r="H32" s="46">
        <v>174412.96</v>
      </c>
      <c r="I32" s="46">
        <v>0</v>
      </c>
      <c r="J32" s="46">
        <v>0</v>
      </c>
      <c r="K32" s="46">
        <v>59243.96</v>
      </c>
      <c r="L32" s="46">
        <v>115169</v>
      </c>
      <c r="M32" s="46">
        <v>496523.61</v>
      </c>
      <c r="N32" s="46">
        <v>0</v>
      </c>
      <c r="O32" s="47">
        <v>0</v>
      </c>
      <c r="P32" s="18"/>
      <c r="Q32" s="1"/>
      <c r="R32" s="1"/>
      <c r="S32" s="1"/>
      <c r="T32" s="1"/>
      <c r="U32" s="1"/>
    </row>
    <row r="33" spans="1:21" ht="12" customHeight="1">
      <c r="A33" s="57" t="s">
        <v>47</v>
      </c>
      <c r="B33" s="58"/>
      <c r="C33" s="58"/>
      <c r="D33" s="58"/>
      <c r="E33" s="58"/>
      <c r="F33" s="52">
        <v>672156.57</v>
      </c>
      <c r="G33" s="52">
        <v>1220</v>
      </c>
      <c r="H33" s="52">
        <v>174412.96</v>
      </c>
      <c r="I33" s="52">
        <f aca="true" t="shared" si="5" ref="I33:O33">SUM(I32)</f>
        <v>0</v>
      </c>
      <c r="J33" s="52">
        <f t="shared" si="5"/>
        <v>0</v>
      </c>
      <c r="K33" s="52">
        <f t="shared" si="5"/>
        <v>59243.96</v>
      </c>
      <c r="L33" s="52">
        <f t="shared" si="5"/>
        <v>115169</v>
      </c>
      <c r="M33" s="52">
        <f t="shared" si="5"/>
        <v>496523.61</v>
      </c>
      <c r="N33" s="52">
        <f t="shared" si="5"/>
        <v>0</v>
      </c>
      <c r="O33" s="53">
        <f t="shared" si="5"/>
        <v>0</v>
      </c>
      <c r="P33" s="18"/>
      <c r="Q33" s="1"/>
      <c r="R33" s="1"/>
      <c r="S33" s="1"/>
      <c r="T33" s="1"/>
      <c r="U33" s="1"/>
    </row>
    <row r="34" spans="1:21" s="11" customFormat="1" ht="15.75" customHeight="1" thickBot="1">
      <c r="A34" s="67" t="s">
        <v>20</v>
      </c>
      <c r="B34" s="68"/>
      <c r="C34" s="68"/>
      <c r="D34" s="68"/>
      <c r="E34" s="68"/>
      <c r="F34" s="54">
        <f>G34+H34+M34+N34</f>
        <v>24445618.39</v>
      </c>
      <c r="G34" s="54">
        <f aca="true" t="shared" si="6" ref="G34:N34">G16+G23+G25+G27+G29+G31+G33</f>
        <v>705777</v>
      </c>
      <c r="H34" s="54">
        <f t="shared" si="6"/>
        <v>5477915.69</v>
      </c>
      <c r="I34" s="54">
        <f t="shared" si="6"/>
        <v>0</v>
      </c>
      <c r="J34" s="54">
        <f t="shared" si="6"/>
        <v>297767.27</v>
      </c>
      <c r="K34" s="54">
        <f t="shared" si="6"/>
        <v>2250169.37</v>
      </c>
      <c r="L34" s="54">
        <f t="shared" si="6"/>
        <v>2929979.05</v>
      </c>
      <c r="M34" s="54">
        <f t="shared" si="6"/>
        <v>10442365.7</v>
      </c>
      <c r="N34" s="54">
        <f t="shared" si="6"/>
        <v>7819560</v>
      </c>
      <c r="O34" s="55">
        <f>O29+O31+O33</f>
        <v>0</v>
      </c>
      <c r="P34" s="20"/>
      <c r="Q34" s="10"/>
      <c r="R34" s="10"/>
      <c r="S34" s="10"/>
      <c r="T34" s="10"/>
      <c r="U34" s="10"/>
    </row>
    <row r="35" spans="1:21" ht="12">
      <c r="A35" s="13"/>
      <c r="B35" s="21"/>
      <c r="C35" s="13"/>
      <c r="D35" s="13"/>
      <c r="E35" s="13"/>
      <c r="F35" s="22"/>
      <c r="G35" s="22"/>
      <c r="H35" s="22"/>
      <c r="I35" s="23"/>
      <c r="J35" s="23"/>
      <c r="K35" s="23"/>
      <c r="L35" s="23"/>
      <c r="M35" s="23"/>
      <c r="N35" s="23"/>
      <c r="O35" s="23"/>
      <c r="P35" s="1"/>
      <c r="Q35" s="1"/>
      <c r="R35" s="1"/>
      <c r="S35" s="1"/>
      <c r="T35" s="1"/>
      <c r="U35" s="1"/>
    </row>
    <row r="36" spans="6:21" ht="12">
      <c r="F36" s="5"/>
      <c r="G36" s="5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6:21" ht="12">
      <c r="F37" s="5"/>
      <c r="G37" s="5"/>
      <c r="H37" s="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6:21" ht="12">
      <c r="F38" s="5"/>
      <c r="G38" s="5"/>
      <c r="H38" s="5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6:21" ht="12">
      <c r="F39" s="5"/>
      <c r="G39" s="5"/>
      <c r="H39" s="5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6:21" ht="12">
      <c r="F40" s="5"/>
      <c r="G40" s="5"/>
      <c r="H40" s="5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6:8" ht="12">
      <c r="F41" s="6"/>
      <c r="G41" s="6"/>
      <c r="H41" s="6"/>
    </row>
    <row r="42" spans="6:8" ht="12">
      <c r="F42" s="6"/>
      <c r="G42" s="6"/>
      <c r="H42" s="6"/>
    </row>
    <row r="43" spans="6:8" ht="12">
      <c r="F43" s="6"/>
      <c r="G43" s="6"/>
      <c r="H43" s="6"/>
    </row>
    <row r="44" spans="6:8" ht="12">
      <c r="F44" s="6"/>
      <c r="G44" s="6"/>
      <c r="H44" s="6"/>
    </row>
    <row r="45" spans="6:8" ht="12">
      <c r="F45" s="6"/>
      <c r="G45" s="6"/>
      <c r="H45" s="6"/>
    </row>
    <row r="46" spans="6:8" ht="12">
      <c r="F46" s="6"/>
      <c r="G46" s="6"/>
      <c r="H46" s="6"/>
    </row>
    <row r="47" spans="6:8" ht="12">
      <c r="F47" s="6"/>
      <c r="G47" s="6"/>
      <c r="H47" s="6"/>
    </row>
    <row r="48" spans="6:8" ht="12">
      <c r="F48" s="6"/>
      <c r="G48" s="6"/>
      <c r="H48" s="6"/>
    </row>
    <row r="49" spans="6:8" ht="12">
      <c r="F49" s="6"/>
      <c r="G49" s="6"/>
      <c r="H49" s="6"/>
    </row>
    <row r="50" spans="6:8" ht="12">
      <c r="F50" s="6"/>
      <c r="G50" s="6"/>
      <c r="H50" s="6"/>
    </row>
    <row r="51" spans="6:8" ht="12">
      <c r="F51" s="6"/>
      <c r="G51" s="6"/>
      <c r="H51" s="6"/>
    </row>
    <row r="52" spans="6:8" ht="12">
      <c r="F52" s="6"/>
      <c r="G52" s="6"/>
      <c r="H52" s="6"/>
    </row>
    <row r="53" spans="6:8" ht="12">
      <c r="F53" s="6"/>
      <c r="G53" s="6"/>
      <c r="H53" s="6"/>
    </row>
    <row r="54" spans="6:8" ht="12">
      <c r="F54" s="6"/>
      <c r="G54" s="6"/>
      <c r="H54" s="6"/>
    </row>
    <row r="55" spans="6:8" ht="12">
      <c r="F55" s="6"/>
      <c r="G55" s="6"/>
      <c r="H55" s="6"/>
    </row>
    <row r="56" spans="6:8" ht="12">
      <c r="F56" s="6"/>
      <c r="G56" s="6"/>
      <c r="H56" s="6"/>
    </row>
    <row r="57" spans="6:8" ht="12">
      <c r="F57" s="6"/>
      <c r="G57" s="6"/>
      <c r="H57" s="6"/>
    </row>
    <row r="58" spans="6:8" ht="12">
      <c r="F58" s="6"/>
      <c r="G58" s="6"/>
      <c r="H58" s="6"/>
    </row>
    <row r="59" spans="6:8" ht="12">
      <c r="F59" s="6"/>
      <c r="G59" s="6"/>
      <c r="H59" s="6"/>
    </row>
    <row r="60" spans="6:8" ht="12">
      <c r="F60" s="6"/>
      <c r="G60" s="6"/>
      <c r="H60" s="6"/>
    </row>
    <row r="61" spans="6:8" ht="12">
      <c r="F61" s="6"/>
      <c r="G61" s="6"/>
      <c r="H61" s="6"/>
    </row>
    <row r="62" spans="6:8" ht="12">
      <c r="F62" s="6"/>
      <c r="G62" s="6"/>
      <c r="H62" s="6"/>
    </row>
    <row r="63" spans="6:8" ht="12">
      <c r="F63" s="6"/>
      <c r="G63" s="6"/>
      <c r="H63" s="6"/>
    </row>
    <row r="64" spans="6:8" ht="12">
      <c r="F64" s="6"/>
      <c r="G64" s="6"/>
      <c r="H64" s="6"/>
    </row>
    <row r="65" spans="6:8" ht="12">
      <c r="F65" s="6"/>
      <c r="G65" s="6"/>
      <c r="H65" s="6"/>
    </row>
    <row r="66" spans="6:8" ht="12">
      <c r="F66" s="6"/>
      <c r="G66" s="6"/>
      <c r="H66" s="6"/>
    </row>
    <row r="67" spans="6:8" ht="12">
      <c r="F67" s="6"/>
      <c r="G67" s="6"/>
      <c r="H67" s="6"/>
    </row>
  </sheetData>
  <mergeCells count="25">
    <mergeCell ref="A6:O6"/>
    <mergeCell ref="M1:O1"/>
    <mergeCell ref="M2:O2"/>
    <mergeCell ref="M3:O3"/>
    <mergeCell ref="M4:O4"/>
    <mergeCell ref="A34:E34"/>
    <mergeCell ref="C7:C8"/>
    <mergeCell ref="H7:H8"/>
    <mergeCell ref="A29:E29"/>
    <mergeCell ref="A27:E27"/>
    <mergeCell ref="A25:E25"/>
    <mergeCell ref="G7:G8"/>
    <mergeCell ref="A23:E23"/>
    <mergeCell ref="A16:E16"/>
    <mergeCell ref="F7:F8"/>
    <mergeCell ref="I7:L7"/>
    <mergeCell ref="O7:O8"/>
    <mergeCell ref="M7:M8"/>
    <mergeCell ref="N7:N8"/>
    <mergeCell ref="A31:E31"/>
    <mergeCell ref="A33:E33"/>
    <mergeCell ref="A7:A8"/>
    <mergeCell ref="B7:B8"/>
    <mergeCell ref="D7:D8"/>
    <mergeCell ref="E7:E8"/>
  </mergeCells>
  <printOptions horizontalCentered="1"/>
  <pageMargins left="0.31496062992125984" right="0.3937007874015748" top="0.31496062992125984" bottom="0.5511811023622047" header="0.2362204724409449" footer="0.31496062992125984"/>
  <pageSetup orientation="landscape" paperSize="9" scale="80" r:id="rId1"/>
  <rowBreaks count="1" manualBreakCount="1">
    <brk id="34" max="255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UGNowa Słupia</cp:lastModifiedBy>
  <cp:lastPrinted>2005-03-30T11:04:37Z</cp:lastPrinted>
  <dcterms:created xsi:type="dcterms:W3CDTF">2004-11-16T09:43:19Z</dcterms:created>
  <dcterms:modified xsi:type="dcterms:W3CDTF">2005-03-30T11:05:11Z</dcterms:modified>
  <cp:category/>
  <cp:version/>
  <cp:contentType/>
  <cp:contentStatus/>
</cp:coreProperties>
</file>